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rRefinishAutocol\MKT\CASTRO - PRODUCT MANAGEMENT\2024\PROMOCIONES\PROMO NAVIDAD 2024\HOJAS DE PEDIDO\"/>
    </mc:Choice>
  </mc:AlternateContent>
  <xr:revisionPtr revIDLastSave="0" documentId="13_ncr:1_{F03AE2C7-52AB-49A2-B83C-C0BB9AF146AF}" xr6:coauthVersionLast="47" xr6:coauthVersionMax="47" xr10:uidLastSave="{00000000-0000-0000-0000-000000000000}"/>
  <bookViews>
    <workbookView xWindow="-54120" yWindow="-120" windowWidth="29040" windowHeight="15720" xr2:uid="{45F142A4-6FB7-488C-BBB2-3ADFDAE3ED4C}"/>
  </bookViews>
  <sheets>
    <sheet name="CALCULADORA PROMO" sheetId="1" r:id="rId1"/>
    <sheet name="REFERENCIAS INCLUIDA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12" i="1" l="1"/>
  <c r="R11" i="1"/>
  <c r="R10" i="1"/>
  <c r="R9" i="1"/>
  <c r="Q8" i="1"/>
  <c r="F13" i="1" s="1"/>
  <c r="Q5" i="1"/>
  <c r="R26" i="1"/>
  <c r="R24" i="1"/>
  <c r="R22" i="1"/>
  <c r="R23" i="1"/>
  <c r="R21" i="1"/>
  <c r="R18" i="1"/>
  <c r="R19" i="1"/>
  <c r="R20" i="1"/>
  <c r="R17" i="1"/>
  <c r="R14" i="1"/>
  <c r="R15" i="1"/>
  <c r="R16" i="1"/>
  <c r="R13" i="1"/>
  <c r="Q7" i="1" l="1"/>
  <c r="R30" i="1" s="1"/>
  <c r="F15" i="1" s="1"/>
  <c r="R27" i="1"/>
  <c r="C18" i="1"/>
  <c r="C26" i="1"/>
  <c r="C22" i="1"/>
  <c r="C29" i="1"/>
  <c r="Q12" i="1" l="1" a="1"/>
  <c r="Q12" i="1" s="1"/>
  <c r="R29" i="1" s="1"/>
  <c r="H29" i="1" s="1"/>
  <c r="Q11" i="1" a="1"/>
  <c r="Q11" i="1" s="1"/>
  <c r="R28" i="1" s="1"/>
  <c r="H26" i="1" s="1"/>
  <c r="Q10" i="1" a="1"/>
  <c r="Q10" i="1" s="1"/>
  <c r="Q29" i="1" s="1"/>
  <c r="H22" i="1" s="1"/>
  <c r="Q9" i="1" a="1"/>
  <c r="Q9" i="1" s="1"/>
  <c r="Q28" i="1" s="1"/>
  <c r="H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<sst xmlns="http://schemas.openxmlformats.org/spreadsheetml/2006/main" count="132" uniqueCount="125">
  <si>
    <t>OCULTAR</t>
  </si>
  <si>
    <t>Hasta</t>
  </si>
  <si>
    <t>a elegir entre</t>
  </si>
  <si>
    <t>o</t>
  </si>
  <si>
    <t>Con este pedido, puede acceder a:</t>
  </si>
  <si>
    <t>Puede pedir:</t>
  </si>
  <si>
    <t>DATOS DEL DISTRIBUIDOR</t>
  </si>
  <si>
    <t>NOMBRE DISTRIBUIDOR</t>
  </si>
  <si>
    <t>DIRECCIÓN DE ENTREGA</t>
  </si>
  <si>
    <t>PERSONA DE CONTACTO</t>
  </si>
  <si>
    <t>TELÉFONO DE CONTACTO</t>
  </si>
  <si>
    <t>CÓDIGO POSTAL Y MUNICIPIO</t>
  </si>
  <si>
    <r>
      <t xml:space="preserve">NÚMERO PEDIDO WEB </t>
    </r>
    <r>
      <rPr>
        <b/>
        <sz val="11"/>
        <color theme="1"/>
        <rFont val="Calibri"/>
        <family val="2"/>
      </rPr>
      <t>→</t>
    </r>
  </si>
  <si>
    <t>más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</si>
  <si>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</si>
  <si>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</si>
  <si>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</si>
  <si>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</si>
  <si>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</si>
  <si>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</si>
  <si>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</si>
  <si>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</si>
  <si>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</si>
  <si>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</si>
  <si>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</si>
  <si>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4.1</t>
  </si>
  <si>
    <t>4.2</t>
  </si>
  <si>
    <t>Restante</t>
  </si>
  <si>
    <t>Incremente pedido o rectifique</t>
  </si>
  <si>
    <t>Incremente o rectifique</t>
  </si>
  <si>
    <t>CONDICIONES DE LA PROMOCIÓN E INSTRUCCIONES</t>
  </si>
  <si>
    <t>BARNIZ MATE</t>
  </si>
  <si>
    <t>BARNIZ BAJO BRILLO</t>
  </si>
  <si>
    <t>BARNIZ AL AGUA</t>
  </si>
  <si>
    <r>
      <t xml:space="preserve">Introduzca en la casilla amarilla el importe del pedido (el pedido debe incluir </t>
    </r>
    <r>
      <rPr>
        <b/>
        <i/>
        <sz val="11"/>
        <color theme="1"/>
        <rFont val="Calibri"/>
        <family val="2"/>
        <scheme val="minor"/>
      </rPr>
      <t>únicamente productos en promoción).</t>
    </r>
  </si>
  <si>
    <t>Gama básica</t>
  </si>
  <si>
    <t>No disponible en productos GB</t>
  </si>
  <si>
    <t>(seleccionar)</t>
  </si>
  <si>
    <t>Cantidad:</t>
  </si>
  <si>
    <r>
      <t xml:space="preserve">IMPORTE PEDIDO </t>
    </r>
    <r>
      <rPr>
        <b/>
        <sz val="14"/>
        <color theme="1"/>
        <rFont val="Calibri"/>
        <family val="2"/>
      </rPr>
      <t>→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(no rellenar si pide gama básica)</t>
    </r>
  </si>
  <si>
    <r>
      <rPr>
        <b/>
        <sz val="14"/>
        <color indexed="23"/>
        <rFont val="Calibri"/>
        <family val="2"/>
      </rPr>
      <t xml:space="preserve">Hoja de Pedido para el Distribuidor </t>
    </r>
    <r>
      <rPr>
        <b/>
        <sz val="14"/>
        <rFont val="Calibri"/>
        <family val="2"/>
      </rPr>
      <t xml:space="preserve">
</t>
    </r>
    <r>
      <rPr>
        <b/>
        <sz val="24"/>
        <rFont val="Calibri"/>
        <family val="2"/>
      </rPr>
      <t>PROMOCIÓN NAVIDAD 2024</t>
    </r>
    <r>
      <rPr>
        <b/>
        <sz val="14"/>
        <rFont val="Calibri"/>
        <family val="2"/>
      </rPr>
      <t xml:space="preserve">
</t>
    </r>
    <r>
      <rPr>
        <b/>
        <sz val="16"/>
        <color indexed="62"/>
        <rFont val="Calibri"/>
        <family val="2"/>
      </rPr>
      <t>21/10/2024 - 22/11/2024</t>
    </r>
  </si>
  <si>
    <t>REGALOS "BRONCE"</t>
  </si>
  <si>
    <t>REGALOS "PLATA"</t>
  </si>
  <si>
    <t>REGALOS "ORO"</t>
  </si>
  <si>
    <t>REGALOS "PLATINO"</t>
  </si>
  <si>
    <t>1.1 Surtido navideño variado (ref. 2)</t>
  </si>
  <si>
    <t>1.2 Surtido gourmet (ref. 232)</t>
  </si>
  <si>
    <t>1.3 Selección de vinos (ref. 34)</t>
  </si>
  <si>
    <t>1.4 Mochila de asas Munich</t>
  </si>
  <si>
    <t>2.1 Surtido navideño selecto (ref. 4)</t>
  </si>
  <si>
    <t>2.2 Surtido gourmet selecto (ref. 216)</t>
  </si>
  <si>
    <t>2.3 Selección de vinos D.O. Rioja (ref. 37)</t>
  </si>
  <si>
    <t>2.4 Vaso Stanley IceFlow™</t>
  </si>
  <si>
    <t>3.1 Surtido navideño premium (ref. 10)</t>
  </si>
  <si>
    <t>3.2 Surt. gourmet premium madera (ref. 214)</t>
  </si>
  <si>
    <t>3.3 Cesta gourmet premium (ref. 205)</t>
  </si>
  <si>
    <t>4.1 Paleta de cebo 50% ibérica (ref. 510)</t>
  </si>
  <si>
    <t>4.2 Lote de navidad Gran Selección (ref. 16)</t>
  </si>
  <si>
    <t>4.3 Lote con paleta reserva Duroc (ref. 20)</t>
  </si>
  <si>
    <r>
      <t xml:space="preserve">Promoción aplicable a pedidos recepcionados durante el periodo promocional (entre lunes 21 de octubre y viernes 22 de noviembre, ambos inclusive). El pedido debe incluir únicamente referencias incluidas en la promoción. Puede consultar la lista de referencias incluidas en la pestaña "REFERENCIAS INCLUIDAS".
</t>
    </r>
    <r>
      <rPr>
        <b/>
        <sz val="9"/>
        <color theme="1"/>
        <rFont val="Calibri"/>
        <family val="2"/>
        <scheme val="minor"/>
      </rPr>
      <t>Envíe el pedido vía web indicando "PROMOCIÓN NAVIDAD" en comentarios u observaciones. Después rellene esta hoja y remítala a PPG Ibérica Sales &amp; Services, S.L.</t>
    </r>
    <r>
      <rPr>
        <sz val="9"/>
        <color theme="1"/>
        <rFont val="Calibri"/>
        <family val="2"/>
        <scheme val="minor"/>
      </rPr>
      <t>, al correo electrónico de su responsable de Atención al Cliente. El taller podrá elegir cualquiera de los lotes indicados, o varios a la vez. Promoción no acumulable a condiciones o descuentos pactados particularmente o a otras promociones que puedan existir en el momento del pedido. Si se agotasen las existencias del producto solicitado se entregaría otro de características similares o superiores.</t>
    </r>
  </si>
  <si>
    <t>Escriba en las casillas amarillas las cantidades deseadas de cada regalo. A la derecha verá cuántos regalos más de cada categoría puede conseguir con el importe de su pedido. Puede combinar regalos de categorías distintas. Para más información, contacte con Atención al Cliente.</t>
  </si>
  <si>
    <r>
      <t xml:space="preserve">Si su pedido contiene productos de </t>
    </r>
    <r>
      <rPr>
        <b/>
        <i/>
        <sz val="11"/>
        <color rgb="FFFF0000"/>
        <rFont val="Calibri"/>
        <family val="2"/>
        <scheme val="minor"/>
      </rPr>
      <t>gama básica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 xml:space="preserve">deje el </t>
    </r>
    <r>
      <rPr>
        <b/>
        <i/>
        <sz val="11"/>
        <color rgb="FFFF0000"/>
        <rFont val="Calibri"/>
        <family val="2"/>
        <scheme val="minor"/>
      </rPr>
      <t>importe en blanco</t>
    </r>
    <r>
      <rPr>
        <b/>
        <i/>
        <sz val="11"/>
        <color theme="1"/>
        <rFont val="Calibri"/>
        <family val="2"/>
        <scheme val="minor"/>
      </rPr>
      <t xml:space="preserve"> y seleccione "Gama Básica" aquí </t>
    </r>
    <r>
      <rPr>
        <b/>
        <sz val="11"/>
        <color theme="1"/>
        <rFont val="Calibri"/>
        <family val="2"/>
      </rPr>
      <t>→</t>
    </r>
  </si>
  <si>
    <t>4.3</t>
  </si>
  <si>
    <t>BARNICES</t>
  </si>
  <si>
    <t>APAREJOS</t>
  </si>
  <si>
    <t>COMENTARIOS</t>
  </si>
  <si>
    <t>DESCRIPCIÓN</t>
  </si>
  <si>
    <t>CÓDIGO</t>
  </si>
  <si>
    <t>1.841.9101/E1</t>
  </si>
  <si>
    <t>APAREJO MULTISUSTRATOS - BLANCO</t>
  </si>
  <si>
    <t>Catalizadores:
1.954.2925/E0.5 y 1.954.2925/E2.5</t>
  </si>
  <si>
    <t>1.841.9104/E3</t>
  </si>
  <si>
    <t>APAREJO MULTISUSTRATOS - GRIS</t>
  </si>
  <si>
    <t>1.841.9106/E1</t>
  </si>
  <si>
    <t>APAREJO MULTISUSTRATOS - GRIS OSCURO</t>
  </si>
  <si>
    <t>1.856.4021/E1</t>
  </si>
  <si>
    <t>APAREJO MAXI-BUILD 4:1 BLANCO M1</t>
  </si>
  <si>
    <t>Catalizadores:
1.954.4000/E0.5, 1.954.4000/E2.5, 1.954.6000/E0.5, 1.954.6000/E1, 1.954.6000/E2.5 y 1.954.8000/E1</t>
  </si>
  <si>
    <t>1.856.4024/E2</t>
  </si>
  <si>
    <t>APAREJO MAXI-BUILD 4:1 GRIS M4</t>
  </si>
  <si>
    <t>1.856.4026/E1</t>
  </si>
  <si>
    <t>APAREJO MAXI-BUILD 4:1 GRIS OSCURO M6</t>
  </si>
  <si>
    <t>1.856.5101/E3</t>
  </si>
  <si>
    <t>APAREJO HP MULTIGREY - BLANCO M1</t>
  </si>
  <si>
    <t>1.856.5104/E3</t>
  </si>
  <si>
    <t>APAREJO HP MULTIGREY - GRIS M4</t>
  </si>
  <si>
    <t>1.856.5106/E3</t>
  </si>
  <si>
    <t>APAREJO HP MULTIGREY - GRIS OSCURO M6</t>
  </si>
  <si>
    <t>1.856.6111/E3</t>
  </si>
  <si>
    <t>APAREJO MULTI-DRY BLANCO M1</t>
  </si>
  <si>
    <t>Catalizador: 1.955.7055/E1</t>
  </si>
  <si>
    <t>1.856.6114/E3</t>
  </si>
  <si>
    <t>APAREJO MULTI-DRY GRIS M4</t>
  </si>
  <si>
    <t>1.856.6116/E3</t>
  </si>
  <si>
    <t>APAREJO MULTI-DRY GRIS OSCURO M6</t>
  </si>
  <si>
    <t>1.856.7101/E2.5</t>
  </si>
  <si>
    <t>APAREJO RAPID PRIMER BLANCO M1</t>
  </si>
  <si>
    <t>1.856.7104/E2.5</t>
  </si>
  <si>
    <t>APAREJO RAPID PRIMER GRIS M4</t>
  </si>
  <si>
    <t>1.856.7106/E2.5</t>
  </si>
  <si>
    <t>APAREJO RAPID PRIMER GRIS OSCURO M6</t>
  </si>
  <si>
    <t>1.360.0315/E5</t>
  </si>
  <si>
    <t>HS BARNIZ 0315</t>
  </si>
  <si>
    <t>1.360.0325/E5</t>
  </si>
  <si>
    <t>BARNIZ UHS 0325</t>
  </si>
  <si>
    <t>1.360.0380/E5</t>
  </si>
  <si>
    <t>BARNIZ UHS 0380</t>
  </si>
  <si>
    <t>Catalizadores: 1.954.2925/E0.5 y 1.954.2925/E2.5</t>
  </si>
  <si>
    <t>1.360.0390/E5</t>
  </si>
  <si>
    <t>BARNIZ UHS EXTRA 0390</t>
  </si>
  <si>
    <t>Catalizador: 1.954.2935/E2.5</t>
  </si>
  <si>
    <t>1.360.0395/E5</t>
  </si>
  <si>
    <t>BARNIZ UHS 0395</t>
  </si>
  <si>
    <t>1.360.0396/E5</t>
  </si>
  <si>
    <t>BARNIZ UHS 0396</t>
  </si>
  <si>
    <t>Catalizadores: 1.954.2936/E2.5 y 1.954.2937/E2.5</t>
  </si>
  <si>
    <t>1.360.0710/E1</t>
  </si>
  <si>
    <t>1.360.0750/E1</t>
  </si>
  <si>
    <t>1.360.0950/E5</t>
  </si>
  <si>
    <t>BARNIZ UHS HP 0950</t>
  </si>
  <si>
    <t>1.600.0150/E1</t>
  </si>
  <si>
    <t>Catalizador: 1.960.0450/E0.5</t>
  </si>
  <si>
    <r>
      <rPr>
        <b/>
        <sz val="9"/>
        <color rgb="FFC00000"/>
        <rFont val="Calibri"/>
        <family val="2"/>
        <scheme val="minor"/>
      </rPr>
      <t>Ver condiciones gama básica.</t>
    </r>
    <r>
      <rPr>
        <sz val="9"/>
        <color theme="1"/>
        <rFont val="Calibri"/>
        <family val="2"/>
        <scheme val="minor"/>
      </rPr>
      <t xml:space="preserve"> Catalizadores: 1.954.2710/E0.5, 1.954.2710/E2.5, 1.954.2720/E0.5, 1.954.2720/E2.5, 1.954.2730/E0.5, 1.954.2730/E2.5, 1.954.4000/E0.5, 1.954.4000/E2.5, 1.954.6000/E0.5, 1.954.6000/E1, 1.954.6000/E2.5 y 1.954.8000/E1.</t>
    </r>
  </si>
  <si>
    <r>
      <rPr>
        <b/>
        <sz val="9"/>
        <color rgb="FFC00000"/>
        <rFont val="Calibri"/>
        <family val="2"/>
        <scheme val="minor"/>
      </rPr>
      <t>Ver condiciones gama básica.</t>
    </r>
    <r>
      <rPr>
        <sz val="9"/>
        <color theme="1"/>
        <rFont val="Calibri"/>
        <family val="2"/>
        <scheme val="minor"/>
      </rPr>
      <t xml:space="preserve"> Catalizadores: 1.954.2710/E0.5, 1.954.2710/E2.5, 1.954.2720/E0.5, 1.954.2720/E2.5, 1.954.2730/E0.5, 1.954.2730/E2.5 y 1.954.2740/E2.5.</t>
    </r>
  </si>
  <si>
    <r>
      <rPr>
        <b/>
        <sz val="9"/>
        <color rgb="FFC00000"/>
        <rFont val="Calibri"/>
        <family val="2"/>
        <scheme val="minor"/>
      </rPr>
      <t>Ver condiciones gama básica.</t>
    </r>
    <r>
      <rPr>
        <sz val="9"/>
        <color theme="1"/>
        <rFont val="Calibri"/>
        <family val="2"/>
        <scheme val="minor"/>
      </rPr>
      <t xml:space="preserve"> Catalizadores: 1.954.2545/E2.5 y 1.954.2550/E2.5.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</si>
</sst>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#,##0.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indexed="23"/>
      <name val="Calibri"/>
      <family val="2"/>
    </font>
    <font>
      <b/>
      <sz val="24"/>
      <name val="Calibri"/>
      <family val="2"/>
    </font>
    <font>
      <b/>
      <sz val="16"/>
      <color indexed="62"/>
      <name val="Calibri"/>
      <family val="2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9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11" fillId="7" borderId="5" xfId="1" applyFont="1" applyFill="1" applyBorder="1" applyAlignment="1">
      <alignment vertical="center"/>
    </xf>
    <xf numFmtId="0" fontId="12" fillId="7" borderId="5" xfId="1" applyFont="1" applyFill="1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2" fillId="7" borderId="0" xfId="1" applyFont="1" applyFill="1" applyAlignment="1">
      <alignment vertical="center"/>
    </xf>
    <xf numFmtId="0" fontId="13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1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7" borderId="0" xfId="0" applyFont="1" applyFill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11" fillId="7" borderId="17" xfId="1" applyFont="1" applyFill="1" applyBorder="1" applyAlignment="1">
      <alignment vertical="center"/>
    </xf>
    <xf numFmtId="0" fontId="14" fillId="7" borderId="17" xfId="1" applyFont="1" applyFill="1" applyBorder="1" applyAlignment="1">
      <alignment vertical="center" wrapText="1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9" borderId="4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9" xfId="0" applyFont="1" applyFill="1" applyBorder="1" applyAlignment="1">
      <alignment horizontal="left" vertical="center" wrapText="1"/>
    </xf>
    <xf numFmtId="0" fontId="0" fillId="7" borderId="5" xfId="0" applyFill="1" applyBorder="1"/>
    <xf numFmtId="0" fontId="0" fillId="7" borderId="6" xfId="0" applyFill="1" applyBorder="1"/>
    <xf numFmtId="0" fontId="18" fillId="7" borderId="0" xfId="0" applyFont="1" applyFill="1" applyAlignment="1">
      <alignment horizontal="left" vertical="top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14" fillId="8" borderId="0" xfId="1" applyFont="1" applyFill="1" applyAlignment="1">
      <alignment vertical="center" wrapText="1"/>
    </xf>
    <xf numFmtId="0" fontId="11" fillId="8" borderId="0" xfId="1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 wrapText="1"/>
    </xf>
    <xf numFmtId="165" fontId="0" fillId="8" borderId="0" xfId="0" applyNumberFormat="1" applyFill="1" applyAlignment="1">
      <alignment vertical="center"/>
    </xf>
    <xf numFmtId="166" fontId="0" fillId="8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0" fontId="0" fillId="8" borderId="0" xfId="0" applyFill="1"/>
    <xf numFmtId="1" fontId="0" fillId="8" borderId="0" xfId="0" applyNumberFormat="1" applyFill="1" applyAlignment="1">
      <alignment horizontal="center"/>
    </xf>
    <xf numFmtId="1" fontId="0" fillId="8" borderId="0" xfId="0" applyNumberFormat="1" applyFill="1" applyAlignment="1">
      <alignment vertical="center"/>
    </xf>
    <xf numFmtId="164" fontId="0" fillId="8" borderId="0" xfId="0" applyNumberFormat="1" applyFill="1" applyAlignment="1">
      <alignment vertical="center"/>
    </xf>
    <xf numFmtId="164" fontId="0" fillId="8" borderId="0" xfId="0" applyNumberFormat="1" applyFill="1" applyAlignment="1">
      <alignment vertical="center" wrapText="1"/>
    </xf>
    <xf numFmtId="0" fontId="12" fillId="8" borderId="0" xfId="1" applyFont="1" applyFill="1" applyAlignment="1">
      <alignment vertical="center"/>
    </xf>
    <xf numFmtId="0" fontId="5" fillId="4" borderId="15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5" xfId="0" applyFont="1" applyBorder="1" applyAlignment="1">
      <alignment vertical="center" wrapText="1"/>
    </xf>
    <xf numFmtId="0" fontId="23" fillId="0" borderId="29" xfId="0" applyFont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1" fillId="2" borderId="11" xfId="1" applyFont="1" applyFill="1" applyBorder="1" applyAlignment="1" applyProtection="1">
      <alignment horizontal="left" vertical="center" wrapText="1"/>
      <protection locked="0"/>
    </xf>
    <xf numFmtId="0" fontId="11" fillId="2" borderId="12" xfId="1" applyFont="1" applyFill="1" applyBorder="1" applyAlignment="1" applyProtection="1">
      <alignment horizontal="left" vertical="center" wrapText="1"/>
      <protection locked="0"/>
    </xf>
    <xf numFmtId="0" fontId="11" fillId="2" borderId="13" xfId="1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9" fillId="8" borderId="11" xfId="1" applyFont="1" applyFill="1" applyBorder="1" applyAlignment="1">
      <alignment horizontal="left" vertical="center"/>
    </xf>
    <xf numFmtId="0" fontId="9" fillId="8" borderId="12" xfId="1" applyFont="1" applyFill="1" applyBorder="1" applyAlignment="1">
      <alignment horizontal="left" vertical="center"/>
    </xf>
    <xf numFmtId="0" fontId="9" fillId="8" borderId="13" xfId="1" applyFont="1" applyFill="1" applyBorder="1" applyAlignment="1">
      <alignment horizontal="left" vertical="center"/>
    </xf>
    <xf numFmtId="0" fontId="11" fillId="2" borderId="19" xfId="1" applyFont="1" applyFill="1" applyBorder="1" applyAlignment="1" applyProtection="1">
      <alignment horizontal="left" vertical="center" wrapText="1"/>
      <protection locked="0"/>
    </xf>
    <xf numFmtId="0" fontId="11" fillId="2" borderId="20" xfId="1" applyFont="1" applyFill="1" applyBorder="1" applyAlignment="1" applyProtection="1">
      <alignment horizontal="left" vertical="center" wrapText="1"/>
      <protection locked="0"/>
    </xf>
    <xf numFmtId="0" fontId="11" fillId="2" borderId="21" xfId="1" applyFont="1" applyFill="1" applyBorder="1" applyAlignment="1" applyProtection="1">
      <alignment horizontal="left" vertical="center" wrapText="1"/>
      <protection locked="0"/>
    </xf>
    <xf numFmtId="0" fontId="11" fillId="2" borderId="7" xfId="1" applyFont="1" applyFill="1" applyBorder="1" applyAlignment="1" applyProtection="1">
      <alignment horizontal="left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1" fillId="2" borderId="9" xfId="1" applyFont="1" applyFill="1" applyBorder="1" applyAlignment="1" applyProtection="1">
      <alignment horizontal="left" vertical="center" wrapText="1"/>
      <protection locked="0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1" fontId="0" fillId="9" borderId="15" xfId="0" applyNumberFormat="1" applyFill="1" applyBorder="1" applyAlignment="1">
      <alignment horizontal="center" vertical="center" wrapText="1"/>
    </xf>
    <xf numFmtId="1" fontId="0" fillId="9" borderId="17" xfId="0" applyNumberForma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9" fillId="8" borderId="19" xfId="1" applyFont="1" applyFill="1" applyBorder="1" applyAlignment="1">
      <alignment horizontal="left" vertical="center"/>
    </xf>
    <xf numFmtId="0" fontId="9" fillId="8" borderId="20" xfId="1" applyFont="1" applyFill="1" applyBorder="1" applyAlignment="1">
      <alignment horizontal="left" vertical="center"/>
    </xf>
    <xf numFmtId="0" fontId="9" fillId="8" borderId="21" xfId="1" applyFont="1" applyFill="1" applyBorder="1" applyAlignment="1">
      <alignment horizontal="left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textRotation="90"/>
    </xf>
    <xf numFmtId="0" fontId="2" fillId="6" borderId="27" xfId="0" applyFont="1" applyFill="1" applyBorder="1" applyAlignment="1">
      <alignment horizontal="center" vertical="center" textRotation="90"/>
    </xf>
    <xf numFmtId="0" fontId="2" fillId="6" borderId="24" xfId="0" applyFont="1" applyFill="1" applyBorder="1" applyAlignment="1">
      <alignment horizontal="center" vertical="center" textRotation="90"/>
    </xf>
    <xf numFmtId="0" fontId="23" fillId="0" borderId="29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BF2B7451-6760-4EAF-A857-7386AE8E4334}"/>
    <cellStyle name="Normal 2 2" xfId="1" xr:uid="{2AD9B7EA-579E-4723-9A87-0D991958A963}"/>
  </cellStyles>
  <dxfs count="1">
    <dxf>
      <font>
        <b/>
        <i val="0"/>
        <strike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DEEFF"/>
      <color rgb="FFFFE7E7"/>
      <color rgb="FFFFF8E5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1676400</xdr:colOff>
      <xdr:row>1</xdr:row>
      <xdr:rowOff>123825</xdr:rowOff>
    </xdr:from>
    <xdr:to>
      <xdr:col>7</xdr:col>
      <xdr:colOff>858157</xdr:colOff>
      <xdr:row>1</xdr:row>
      <xdr:rowOff>762000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D26CFEC-9E5E-4DAF-A4B5-FE9F92D5D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14325"/>
          <a:ext cx="2363107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7764-C5C3-4E50-8219-0B3C70619CC3}">
  <sheetPr codeName="Hoja1">
    <pageSetUpPr fitToPage="1"/>
  </sheetPr>
  <dimension ref="A1:DT48"/>
  <sheetViews>
    <sheetView tabSelected="1" zoomScaleNormal="100" workbookViewId="0">
      <selection activeCell="E13" sqref="E13"/>
    </sheetView>
  </sheetViews>
  <sheetFormatPr baseColWidth="10" defaultRowHeight="14.5" x14ac:dyDescent="0.35"/>
  <cols>
    <col min="1" max="1" width="2.54296875" style="34" customWidth="1"/>
    <col min="2" max="2" width="5.90625" style="34" customWidth="1"/>
    <col min="3" max="3" width="5.26953125" style="34" customWidth="1"/>
    <col min="4" max="4" width="24.90625" style="34" customWidth="1"/>
    <col min="5" max="5" width="17.26953125" style="34" customWidth="1"/>
    <col min="6" max="6" width="36" style="34" customWidth="1"/>
    <col min="7" max="7" width="9.54296875" style="34" customWidth="1"/>
    <col min="8" max="8" width="14.54296875" style="34" customWidth="1"/>
    <col min="9" max="9" width="2.54296875" style="34" customWidth="1"/>
    <col min="10" max="10" width="6.90625" style="34" customWidth="1"/>
    <col min="11" max="11" width="17.08984375" style="34" customWidth="1"/>
    <col min="12" max="15" width="10.90625" style="34"/>
    <col min="16" max="16" width="10.90625" style="34" customWidth="1"/>
    <col min="17" max="17" width="25.7265625" style="34" hidden="1" customWidth="1"/>
    <col min="18" max="18" width="10.90625" style="34" hidden="1" customWidth="1"/>
    <col min="19" max="19" width="10.90625" style="34" customWidth="1"/>
    <col min="20" max="16384" width="10.90625" style="34"/>
  </cols>
  <sheetData>
    <row r="1" spans="1:124" ht="15" thickBot="1" x14ac:dyDescent="0.4">
      <c r="A1" s="18"/>
      <c r="B1" s="19"/>
      <c r="C1" s="19"/>
      <c r="D1" s="19"/>
      <c r="E1" s="19"/>
      <c r="F1" s="19"/>
      <c r="G1" s="19"/>
      <c r="H1" s="19"/>
      <c r="I1" s="20"/>
      <c r="J1" s="33"/>
    </row>
    <row r="2" spans="1:124" s="36" customFormat="1" ht="79.5" customHeight="1" thickBot="1" x14ac:dyDescent="0.4">
      <c r="A2" s="21"/>
      <c r="B2" s="79" t="s">
        <v>40</v>
      </c>
      <c r="C2" s="80"/>
      <c r="D2" s="80"/>
      <c r="E2" s="80"/>
      <c r="F2" s="80"/>
      <c r="G2" s="80"/>
      <c r="H2" s="81"/>
      <c r="I2" s="2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124" s="36" customFormat="1" ht="18.5" x14ac:dyDescent="0.35">
      <c r="A3" s="7"/>
      <c r="B3" s="106" t="s">
        <v>30</v>
      </c>
      <c r="C3" s="107"/>
      <c r="D3" s="107"/>
      <c r="E3" s="107"/>
      <c r="F3" s="107"/>
      <c r="G3" s="107"/>
      <c r="H3" s="108"/>
      <c r="I3" s="5"/>
      <c r="J3" s="34"/>
      <c r="K3" s="34"/>
      <c r="L3" s="34"/>
      <c r="M3" s="34"/>
      <c r="N3" s="34"/>
      <c r="O3" s="34"/>
      <c r="P3" s="34"/>
      <c r="Q3" s="37" t="s">
        <v>0</v>
      </c>
      <c r="R3" s="37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</row>
    <row r="4" spans="1:124" ht="14.5" customHeight="1" x14ac:dyDescent="0.35">
      <c r="A4" s="6"/>
      <c r="B4" s="100" t="s">
        <v>59</v>
      </c>
      <c r="C4" s="101"/>
      <c r="D4" s="101"/>
      <c r="E4" s="101"/>
      <c r="F4" s="101"/>
      <c r="G4" s="101"/>
      <c r="H4" s="102"/>
      <c r="I4" s="5"/>
      <c r="Q4" s="38" t="s">
        <v>29</v>
      </c>
      <c r="R4" s="34" t="s">
        <v>28</v>
      </c>
    </row>
    <row r="5" spans="1:124" ht="14.5" customHeight="1" x14ac:dyDescent="0.35">
      <c r="A5" s="6"/>
      <c r="B5" s="100"/>
      <c r="C5" s="101"/>
      <c r="D5" s="101"/>
      <c r="E5" s="101"/>
      <c r="F5" s="101"/>
      <c r="G5" s="101"/>
      <c r="H5" s="102"/>
      <c r="I5" s="5"/>
      <c r="Q5" s="39">
        <f>_xlfn.FLOOR.MATH(E13,500,0)</f>
        <v>0</v>
      </c>
      <c r="R5" s="40">
        <v>250</v>
      </c>
    </row>
    <row r="6" spans="1:124" ht="14.5" customHeight="1" x14ac:dyDescent="0.35">
      <c r="A6" s="6"/>
      <c r="B6" s="100"/>
      <c r="C6" s="101"/>
      <c r="D6" s="101"/>
      <c r="E6" s="101"/>
      <c r="F6" s="101"/>
      <c r="G6" s="101"/>
      <c r="H6" s="102"/>
      <c r="I6" s="5"/>
      <c r="Q6" s="34" t="s">
        <v>13</v>
      </c>
      <c r="R6" s="40">
        <v>400</v>
      </c>
    </row>
    <row r="7" spans="1:124" ht="14.5" customHeight="1" x14ac:dyDescent="0.35">
      <c r="A7" s="6"/>
      <c r="B7" s="100"/>
      <c r="C7" s="101"/>
      <c r="D7" s="101"/>
      <c r="E7" s="101"/>
      <c r="F7" s="101"/>
      <c r="G7" s="101"/>
      <c r="H7" s="102"/>
      <c r="I7" s="5"/>
      <c r="Q7" s="34" t="str">
        <f>IF(SUM(R13:R26)&gt;E13,"INCREMENTE PEDIDO O RECTIFIQUE REGALOS"," ")</f>
        <v xml:space="preserve"> </v>
      </c>
      <c r="R7" s="40">
        <v>650</v>
      </c>
    </row>
    <row r="8" spans="1:124" ht="14.5" customHeight="1" x14ac:dyDescent="0.35">
      <c r="A8" s="6"/>
      <c r="B8" s="100"/>
      <c r="C8" s="101"/>
      <c r="D8" s="101"/>
      <c r="E8" s="101"/>
      <c r="F8" s="101"/>
      <c r="G8" s="101"/>
      <c r="H8" s="102"/>
      <c r="I8" s="5"/>
      <c r="Q8" s="34" t="str">
        <f>IF(AND(E13&gt;0,E13&lt;5999.99),"El importe mínimo para disfrutar de gastos de envío gratuitos es de 6.000 €. Para más información contacte con Atención al Cliente."," ")</f>
        <v xml:space="preserve"> </v>
      </c>
      <c r="R8" s="40">
        <v>1000</v>
      </c>
    </row>
    <row r="9" spans="1:124" ht="14.5" customHeight="1" x14ac:dyDescent="0.35">
      <c r="A9" s="6"/>
      <c r="B9" s="100"/>
      <c r="C9" s="101"/>
      <c r="D9" s="101"/>
      <c r="E9" s="101"/>
      <c r="F9" s="101"/>
      <c r="G9" s="101"/>
      <c r="H9" s="102"/>
      <c r="I9" s="5"/>
      <c r="Q9" s="34" cm="1">
        <f t="array" ref="Q9">_xlfn.IFS(R27&lt;0,R4,SUM(G18:G21)&gt;R9,R4,SUM(G18:G21)&gt;0,_xlfn.CONCAT(ROUNDDOWN($R$27/R5,0)," ",Q6),SUM(G18:G21)=0,ROUNDDOWN($R$27/R5,0))</f>
        <v>0</v>
      </c>
      <c r="R9" s="41">
        <f>ROUNDDOWN($E$13/R5,0)</f>
        <v>0</v>
      </c>
    </row>
    <row r="10" spans="1:124" ht="14.5" customHeight="1" thickBot="1" x14ac:dyDescent="0.4">
      <c r="A10" s="6"/>
      <c r="B10" s="103"/>
      <c r="C10" s="104"/>
      <c r="D10" s="104"/>
      <c r="E10" s="104"/>
      <c r="F10" s="104"/>
      <c r="G10" s="104"/>
      <c r="H10" s="105"/>
      <c r="I10" s="5"/>
      <c r="Q10" s="34" cm="1">
        <f t="array" ref="Q10">_xlfn.IFS(R27&lt;0,R4,SUM(G22:G25)&gt;R10,R4,SUM(G22:G25)&gt;0,_xlfn.CONCAT(ROUNDDOWN($R$27/R6,0)," ",Q6),SUM(G22:G25)=0,ROUNDDOWN($R$27/R6,0))</f>
        <v>0</v>
      </c>
      <c r="R10" s="41">
        <f>ROUNDDOWN($E$13/R6,0)</f>
        <v>0</v>
      </c>
    </row>
    <row r="11" spans="1:124" s="42" customFormat="1" ht="20.5" customHeight="1" x14ac:dyDescent="0.35">
      <c r="A11" s="29"/>
      <c r="B11" s="86" t="s">
        <v>34</v>
      </c>
      <c r="C11" s="86"/>
      <c r="D11" s="86"/>
      <c r="E11" s="86"/>
      <c r="F11" s="86"/>
      <c r="G11" s="86"/>
      <c r="H11" s="86"/>
      <c r="I11" s="30"/>
      <c r="Q11" s="42" cm="1">
        <f t="array" ref="Q11">_xlfn.IFS(R27&lt;0,R4,SUM(G26:G28)&gt;R11,R4,SUM(G26:G28)&gt;0,_xlfn.CONCAT(ROUNDDOWN($R$27/R7,0)," ",Q6),SUM(G26:G28)=0,ROUNDDOWN($R$27/R7,0))</f>
        <v>0</v>
      </c>
      <c r="R11" s="43">
        <f>ROUNDDOWN($E$13/R7,0)</f>
        <v>0</v>
      </c>
    </row>
    <row r="12" spans="1:124" ht="10" customHeight="1" thickBot="1" x14ac:dyDescent="0.4">
      <c r="A12" s="6"/>
      <c r="B12" s="11"/>
      <c r="C12" s="11"/>
      <c r="D12" s="11"/>
      <c r="E12" s="11"/>
      <c r="F12" s="11"/>
      <c r="G12" s="11"/>
      <c r="H12" s="11"/>
      <c r="I12" s="5"/>
      <c r="Q12" s="34" cm="1">
        <f t="array" ref="Q12">_xlfn.IFS(R27&lt;0,Q4,SUM(G29:G31)&gt;R12,Q4,SUM(G29:G31)&gt;0,_xlfn.CONCAT(ROUNDDOWN($R$27/R8,0)," ",Q6),SUM(G29:G31)=0,ROUNDDOWN($R$27/R8,0))</f>
        <v>0</v>
      </c>
      <c r="R12" s="41">
        <f>ROUNDDOWN($E$13/R8,0)</f>
        <v>0</v>
      </c>
    </row>
    <row r="13" spans="1:124" ht="36" customHeight="1" thickBot="1" x14ac:dyDescent="0.4">
      <c r="A13" s="6"/>
      <c r="B13" s="11"/>
      <c r="C13" s="11"/>
      <c r="D13" s="48" t="s">
        <v>39</v>
      </c>
      <c r="E13" s="49"/>
      <c r="F13" s="84" t="str">
        <f>Q8</f>
        <v xml:space="preserve"> </v>
      </c>
      <c r="G13" s="85"/>
      <c r="H13" s="85"/>
      <c r="I13" s="5"/>
      <c r="P13" s="44"/>
      <c r="Q13" s="34" t="s">
        <v>14</v>
      </c>
      <c r="R13" s="45">
        <f>(G18*$R$5)</f>
        <v>0</v>
      </c>
    </row>
    <row r="14" spans="1:124" s="42" customFormat="1" ht="20.5" customHeight="1" thickBot="1" x14ac:dyDescent="0.4">
      <c r="A14" s="29"/>
      <c r="B14" s="112" t="s">
        <v>61</v>
      </c>
      <c r="C14" s="113"/>
      <c r="D14" s="113"/>
      <c r="E14" s="113"/>
      <c r="F14" s="113"/>
      <c r="G14" s="114"/>
      <c r="H14" s="32"/>
      <c r="I14" s="30"/>
      <c r="Q14" s="34" t="s">
        <v>15</v>
      </c>
      <c r="R14" s="45">
        <f>(G19*$R$5)</f>
        <v>0</v>
      </c>
    </row>
    <row r="15" spans="1:124" ht="17.5" customHeight="1" thickBot="1" x14ac:dyDescent="0.4">
      <c r="A15" s="6"/>
      <c r="B15" s="11"/>
      <c r="C15" s="11"/>
      <c r="D15" s="50" t="s">
        <v>12</v>
      </c>
      <c r="E15" s="25"/>
      <c r="F15" s="82" t="str">
        <f>R30</f>
        <v xml:space="preserve"> </v>
      </c>
      <c r="G15" s="11"/>
      <c r="H15" s="11"/>
      <c r="I15" s="5"/>
      <c r="P15" s="44"/>
      <c r="Q15" s="34" t="s">
        <v>16</v>
      </c>
      <c r="R15" s="45">
        <f>(G20*$R$5)</f>
        <v>0</v>
      </c>
    </row>
    <row r="16" spans="1:124" ht="8" customHeight="1" x14ac:dyDescent="0.35">
      <c r="A16" s="6"/>
      <c r="B16" s="1"/>
      <c r="C16" s="11"/>
      <c r="D16" s="11"/>
      <c r="E16" s="11"/>
      <c r="F16" s="82"/>
      <c r="G16" s="87" t="s">
        <v>38</v>
      </c>
      <c r="H16" s="87" t="s">
        <v>5</v>
      </c>
      <c r="I16" s="5"/>
      <c r="P16" s="44"/>
      <c r="Q16" s="34" t="s">
        <v>17</v>
      </c>
      <c r="R16" s="45">
        <f>(G21*$R$5)</f>
        <v>0</v>
      </c>
    </row>
    <row r="17" spans="1:18" ht="18" customHeight="1" thickBot="1" x14ac:dyDescent="0.4">
      <c r="A17" s="6"/>
      <c r="B17" s="31" t="s">
        <v>4</v>
      </c>
      <c r="C17" s="11"/>
      <c r="D17" s="17"/>
      <c r="E17" s="11"/>
      <c r="F17" s="83"/>
      <c r="G17" s="88"/>
      <c r="H17" s="89"/>
      <c r="I17" s="5"/>
      <c r="P17" s="44"/>
      <c r="Q17" s="34" t="s">
        <v>18</v>
      </c>
      <c r="R17" s="45">
        <f>(G22*$R$6)</f>
        <v>0</v>
      </c>
    </row>
    <row r="18" spans="1:18" ht="14.5" customHeight="1" x14ac:dyDescent="0.35">
      <c r="A18" s="6"/>
      <c r="B18" s="109" t="s">
        <v>1</v>
      </c>
      <c r="C18" s="94">
        <f>R9</f>
        <v>0</v>
      </c>
      <c r="D18" s="97" t="s">
        <v>41</v>
      </c>
      <c r="E18" s="97" t="s">
        <v>2</v>
      </c>
      <c r="F18" s="26" t="s">
        <v>45</v>
      </c>
      <c r="G18" s="23"/>
      <c r="H18" s="90">
        <f>Q28</f>
        <v>0</v>
      </c>
      <c r="I18" s="5"/>
      <c r="Q18" s="34" t="s">
        <v>19</v>
      </c>
      <c r="R18" s="45">
        <f>(G23*$R$6)</f>
        <v>0</v>
      </c>
    </row>
    <row r="19" spans="1:18" x14ac:dyDescent="0.35">
      <c r="A19" s="6"/>
      <c r="B19" s="110"/>
      <c r="C19" s="95"/>
      <c r="D19" s="98"/>
      <c r="E19" s="98"/>
      <c r="F19" s="27" t="s">
        <v>46</v>
      </c>
      <c r="G19" s="24"/>
      <c r="H19" s="93"/>
      <c r="I19" s="5"/>
      <c r="Q19" s="34" t="s">
        <v>20</v>
      </c>
      <c r="R19" s="45">
        <f>(G24*$R$6)</f>
        <v>0</v>
      </c>
    </row>
    <row r="20" spans="1:18" x14ac:dyDescent="0.35">
      <c r="A20" s="6"/>
      <c r="B20" s="110"/>
      <c r="C20" s="95"/>
      <c r="D20" s="98"/>
      <c r="E20" s="98"/>
      <c r="F20" s="27" t="s">
        <v>47</v>
      </c>
      <c r="G20" s="24"/>
      <c r="H20" s="93"/>
      <c r="I20" s="5"/>
      <c r="Q20" s="34" t="s">
        <v>21</v>
      </c>
      <c r="R20" s="45">
        <f>(G25*$R$6)</f>
        <v>0</v>
      </c>
    </row>
    <row r="21" spans="1:18" ht="15" thickBot="1" x14ac:dyDescent="0.4">
      <c r="A21" s="6"/>
      <c r="B21" s="111"/>
      <c r="C21" s="96"/>
      <c r="D21" s="99"/>
      <c r="E21" s="99"/>
      <c r="F21" s="28" t="s">
        <v>48</v>
      </c>
      <c r="G21" s="25"/>
      <c r="H21" s="92"/>
      <c r="I21" s="5"/>
      <c r="Q21" s="34" t="s">
        <v>22</v>
      </c>
      <c r="R21" s="45">
        <f>(G26*$R$7)</f>
        <v>0</v>
      </c>
    </row>
    <row r="22" spans="1:18" x14ac:dyDescent="0.35">
      <c r="A22" s="6"/>
      <c r="B22" s="109" t="s">
        <v>3</v>
      </c>
      <c r="C22" s="94">
        <f>R10</f>
        <v>0</v>
      </c>
      <c r="D22" s="97" t="s">
        <v>42</v>
      </c>
      <c r="E22" s="97" t="s">
        <v>2</v>
      </c>
      <c r="F22" s="26" t="s">
        <v>49</v>
      </c>
      <c r="G22" s="23"/>
      <c r="H22" s="90">
        <f>Q29</f>
        <v>0</v>
      </c>
      <c r="I22" s="5"/>
      <c r="Q22" s="34" t="s">
        <v>23</v>
      </c>
      <c r="R22" s="45">
        <f>(G27*$R$7)</f>
        <v>0</v>
      </c>
    </row>
    <row r="23" spans="1:18" x14ac:dyDescent="0.35">
      <c r="A23" s="6"/>
      <c r="B23" s="110"/>
      <c r="C23" s="95"/>
      <c r="D23" s="98"/>
      <c r="E23" s="98"/>
      <c r="F23" s="27" t="s">
        <v>50</v>
      </c>
      <c r="G23" s="24"/>
      <c r="H23" s="93"/>
      <c r="I23" s="5"/>
      <c r="Q23" s="44" t="s">
        <v>24</v>
      </c>
      <c r="R23" s="45">
        <f>(G28*$R$7)</f>
        <v>0</v>
      </c>
    </row>
    <row r="24" spans="1:18" x14ac:dyDescent="0.35">
      <c r="A24" s="6"/>
      <c r="B24" s="110"/>
      <c r="C24" s="95"/>
      <c r="D24" s="98"/>
      <c r="E24" s="98"/>
      <c r="F24" s="27" t="s">
        <v>51</v>
      </c>
      <c r="G24" s="24"/>
      <c r="H24" s="93"/>
      <c r="I24" s="5"/>
      <c r="Q24" s="34" t="s">
        <v>25</v>
      </c>
      <c r="R24" s="45">
        <f>(G29*$R$8)</f>
        <v>0</v>
      </c>
    </row>
    <row r="25" spans="1:18" ht="15" thickBot="1" x14ac:dyDescent="0.4">
      <c r="A25" s="6"/>
      <c r="B25" s="111"/>
      <c r="C25" s="96"/>
      <c r="D25" s="99"/>
      <c r="E25" s="99"/>
      <c r="F25" s="28" t="s">
        <v>52</v>
      </c>
      <c r="G25" s="25"/>
      <c r="H25" s="92"/>
      <c r="I25" s="5"/>
      <c r="Q25" s="34" t="s">
        <v>26</v>
      </c>
      <c r="R25" s="45">
        <f>(G30*$R$8)</f>
        <v>0</v>
      </c>
    </row>
    <row r="26" spans="1:18" x14ac:dyDescent="0.35">
      <c r="A26" s="6"/>
      <c r="B26" s="109" t="s">
        <v>3</v>
      </c>
      <c r="C26" s="94">
        <f>R11</f>
        <v>0</v>
      </c>
      <c r="D26" s="97" t="s">
        <v>43</v>
      </c>
      <c r="E26" s="97" t="s">
        <v>2</v>
      </c>
      <c r="F26" s="26" t="s">
        <v>53</v>
      </c>
      <c r="G26" s="23"/>
      <c r="H26" s="90">
        <f>R28</f>
        <v>0</v>
      </c>
      <c r="I26" s="5"/>
      <c r="Q26" s="34" t="s">
        <v>62</v>
      </c>
      <c r="R26" s="45">
        <f>(G31*$R$8)</f>
        <v>0</v>
      </c>
    </row>
    <row r="27" spans="1:18" x14ac:dyDescent="0.35">
      <c r="A27" s="6"/>
      <c r="B27" s="110"/>
      <c r="C27" s="95"/>
      <c r="D27" s="98"/>
      <c r="E27" s="98"/>
      <c r="F27" s="27" t="s">
        <v>54</v>
      </c>
      <c r="G27" s="24"/>
      <c r="H27" s="93"/>
      <c r="I27" s="5"/>
      <c r="Q27" s="44" t="s">
        <v>27</v>
      </c>
      <c r="R27" s="46">
        <f>E13-SUM(R13:R26)</f>
        <v>0</v>
      </c>
    </row>
    <row r="28" spans="1:18" ht="15" thickBot="1" x14ac:dyDescent="0.4">
      <c r="A28" s="6"/>
      <c r="B28" s="111"/>
      <c r="C28" s="96"/>
      <c r="D28" s="99"/>
      <c r="E28" s="99"/>
      <c r="F28" s="28" t="s">
        <v>55</v>
      </c>
      <c r="G28" s="25"/>
      <c r="H28" s="92"/>
      <c r="I28" s="5"/>
      <c r="Q28" s="34">
        <f>IF(H14="Gama básica","50 por pallet de barniz y 20 por pallet de aparejo",Q9)</f>
        <v>0</v>
      </c>
      <c r="R28" s="34">
        <f>IF(H14="Gama básica",R32,Q11)</f>
        <v>0</v>
      </c>
    </row>
    <row r="29" spans="1:18" x14ac:dyDescent="0.35">
      <c r="A29" s="6"/>
      <c r="B29" s="109" t="s">
        <v>3</v>
      </c>
      <c r="C29" s="94">
        <f>R12</f>
        <v>0</v>
      </c>
      <c r="D29" s="97" t="s">
        <v>44</v>
      </c>
      <c r="E29" s="97" t="s">
        <v>2</v>
      </c>
      <c r="F29" s="26" t="s">
        <v>56</v>
      </c>
      <c r="G29" s="23"/>
      <c r="H29" s="90">
        <f>R29</f>
        <v>0</v>
      </c>
      <c r="I29" s="5"/>
      <c r="Q29" s="34">
        <f>IF(H14="Gama básica","30 por pallet de barniz y 12 por pallet de aparejo",Q10)</f>
        <v>0</v>
      </c>
      <c r="R29" s="34">
        <f>IF(H14="Gama básica",R32,Q12)</f>
        <v>0</v>
      </c>
    </row>
    <row r="30" spans="1:18" x14ac:dyDescent="0.35">
      <c r="A30" s="6"/>
      <c r="B30" s="110"/>
      <c r="C30" s="95"/>
      <c r="D30" s="98"/>
      <c r="E30" s="98"/>
      <c r="F30" s="27" t="s">
        <v>57</v>
      </c>
      <c r="G30" s="24"/>
      <c r="H30" s="91"/>
      <c r="I30" s="5"/>
      <c r="Q30" s="42" t="s">
        <v>35</v>
      </c>
      <c r="R30" s="34" t="str">
        <f>IF(H14="Gama básica"," ",Q7)</f>
        <v xml:space="preserve"> </v>
      </c>
    </row>
    <row r="31" spans="1:18" ht="15" thickBot="1" x14ac:dyDescent="0.4">
      <c r="A31" s="6"/>
      <c r="B31" s="111"/>
      <c r="C31" s="96"/>
      <c r="D31" s="99"/>
      <c r="E31" s="99"/>
      <c r="F31" s="28" t="s">
        <v>58</v>
      </c>
      <c r="G31" s="25"/>
      <c r="H31" s="92"/>
      <c r="I31" s="5"/>
      <c r="Q31" s="42"/>
    </row>
    <row r="32" spans="1:18" ht="15" thickBot="1" x14ac:dyDescent="0.4">
      <c r="A32" s="6"/>
      <c r="B32" s="11"/>
      <c r="C32" s="11"/>
      <c r="D32" s="11"/>
      <c r="E32" s="11"/>
      <c r="F32" s="11"/>
      <c r="G32" s="11"/>
      <c r="H32" s="11"/>
      <c r="I32" s="5"/>
      <c r="Q32" s="34" t="s">
        <v>37</v>
      </c>
      <c r="R32" s="34" t="s">
        <v>36</v>
      </c>
    </row>
    <row r="33" spans="1:124" ht="14.5" customHeight="1" x14ac:dyDescent="0.35">
      <c r="A33" s="6"/>
      <c r="B33" s="11"/>
      <c r="C33" s="11"/>
      <c r="D33" s="61" t="s">
        <v>60</v>
      </c>
      <c r="E33" s="62"/>
      <c r="F33" s="62"/>
      <c r="G33" s="63"/>
      <c r="H33" s="11"/>
      <c r="I33" s="5"/>
    </row>
    <row r="34" spans="1:124" x14ac:dyDescent="0.35">
      <c r="A34" s="6"/>
      <c r="B34" s="11"/>
      <c r="C34" s="11"/>
      <c r="D34" s="64"/>
      <c r="E34" s="65"/>
      <c r="F34" s="65"/>
      <c r="G34" s="66"/>
      <c r="H34" s="11"/>
      <c r="I34" s="5"/>
    </row>
    <row r="35" spans="1:124" x14ac:dyDescent="0.35">
      <c r="A35" s="6"/>
      <c r="B35" s="11"/>
      <c r="C35" s="11"/>
      <c r="D35" s="64"/>
      <c r="E35" s="65"/>
      <c r="F35" s="65"/>
      <c r="G35" s="66"/>
      <c r="H35" s="11"/>
      <c r="I35" s="5"/>
    </row>
    <row r="36" spans="1:124" ht="15" thickBot="1" x14ac:dyDescent="0.4">
      <c r="A36" s="6"/>
      <c r="B36" s="11"/>
      <c r="C36" s="11"/>
      <c r="D36" s="67"/>
      <c r="E36" s="68"/>
      <c r="F36" s="68"/>
      <c r="G36" s="69"/>
      <c r="H36" s="11"/>
      <c r="I36" s="5"/>
    </row>
    <row r="37" spans="1:124" ht="15" thickBot="1" x14ac:dyDescent="0.4">
      <c r="A37" s="6"/>
      <c r="B37" s="11"/>
      <c r="C37" s="11"/>
      <c r="D37" s="11"/>
      <c r="E37" s="11"/>
      <c r="F37" s="11"/>
      <c r="G37" s="11"/>
      <c r="H37" s="11"/>
      <c r="I37" s="5"/>
    </row>
    <row r="38" spans="1:124" s="36" customFormat="1" ht="19" thickBot="1" x14ac:dyDescent="0.4">
      <c r="A38" s="7"/>
      <c r="B38" s="70" t="s">
        <v>6</v>
      </c>
      <c r="C38" s="71"/>
      <c r="D38" s="71"/>
      <c r="E38" s="71"/>
      <c r="F38" s="71"/>
      <c r="G38" s="71"/>
      <c r="H38" s="72"/>
      <c r="I38" s="5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</row>
    <row r="39" spans="1:124" s="47" customFormat="1" ht="15.65" customHeight="1" thickBot="1" x14ac:dyDescent="0.4">
      <c r="A39" s="8"/>
      <c r="B39" s="12"/>
      <c r="C39" s="12"/>
      <c r="D39" s="12"/>
      <c r="E39" s="12"/>
      <c r="F39" s="12"/>
      <c r="G39" s="10"/>
      <c r="H39" s="11"/>
      <c r="I39" s="5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</row>
    <row r="40" spans="1:124" s="47" customFormat="1" ht="18" customHeight="1" thickBot="1" x14ac:dyDescent="0.4">
      <c r="A40" s="8"/>
      <c r="B40" s="12" t="s">
        <v>7</v>
      </c>
      <c r="C40" s="12"/>
      <c r="D40" s="12"/>
      <c r="E40" s="58"/>
      <c r="F40" s="59"/>
      <c r="G40" s="59"/>
      <c r="H40" s="60"/>
      <c r="I40" s="5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</row>
    <row r="41" spans="1:124" s="47" customFormat="1" ht="18" customHeight="1" thickBot="1" x14ac:dyDescent="0.4">
      <c r="A41" s="8"/>
      <c r="B41" s="12"/>
      <c r="C41" s="12"/>
      <c r="D41" s="12"/>
      <c r="E41" s="15"/>
      <c r="F41" s="14"/>
      <c r="G41" s="15"/>
      <c r="H41" s="16"/>
      <c r="I41" s="5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</row>
    <row r="42" spans="1:124" s="47" customFormat="1" ht="18" customHeight="1" x14ac:dyDescent="0.35">
      <c r="A42" s="8"/>
      <c r="B42" s="12" t="s">
        <v>8</v>
      </c>
      <c r="C42" s="12"/>
      <c r="D42" s="12"/>
      <c r="E42" s="73"/>
      <c r="F42" s="74"/>
      <c r="G42" s="74"/>
      <c r="H42" s="75"/>
      <c r="I42" s="5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</row>
    <row r="43" spans="1:124" s="47" customFormat="1" ht="18" customHeight="1" thickBot="1" x14ac:dyDescent="0.4">
      <c r="A43" s="8"/>
      <c r="B43" s="12" t="s">
        <v>11</v>
      </c>
      <c r="C43" s="12"/>
      <c r="D43" s="12"/>
      <c r="E43" s="76"/>
      <c r="F43" s="77"/>
      <c r="G43" s="77"/>
      <c r="H43" s="78"/>
      <c r="I43" s="5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</row>
    <row r="44" spans="1:124" s="47" customFormat="1" ht="18" customHeight="1" thickBot="1" x14ac:dyDescent="0.4">
      <c r="A44" s="8"/>
      <c r="B44" s="9"/>
      <c r="C44" s="9"/>
      <c r="D44" s="9"/>
      <c r="E44" s="13"/>
      <c r="F44" s="14"/>
      <c r="G44" s="15"/>
      <c r="H44" s="16"/>
      <c r="I44" s="5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</row>
    <row r="45" spans="1:124" s="47" customFormat="1" ht="18" customHeight="1" thickBot="1" x14ac:dyDescent="0.4">
      <c r="A45" s="8"/>
      <c r="B45" s="12" t="s">
        <v>10</v>
      </c>
      <c r="C45" s="12"/>
      <c r="D45" s="12"/>
      <c r="E45" s="58"/>
      <c r="F45" s="59"/>
      <c r="G45" s="59"/>
      <c r="H45" s="60"/>
      <c r="I45" s="5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</row>
    <row r="46" spans="1:124" s="47" customFormat="1" ht="18" customHeight="1" thickBot="1" x14ac:dyDescent="0.4">
      <c r="A46" s="8"/>
      <c r="B46" s="9"/>
      <c r="C46" s="9"/>
      <c r="D46" s="9"/>
      <c r="E46" s="13"/>
      <c r="F46" s="14"/>
      <c r="G46" s="15"/>
      <c r="H46" s="16"/>
      <c r="I46" s="5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</row>
    <row r="47" spans="1:124" s="47" customFormat="1" ht="18" customHeight="1" thickBot="1" x14ac:dyDescent="0.4">
      <c r="A47" s="8"/>
      <c r="B47" s="12" t="s">
        <v>9</v>
      </c>
      <c r="C47" s="12"/>
      <c r="D47" s="12"/>
      <c r="E47" s="58"/>
      <c r="F47" s="59"/>
      <c r="G47" s="59"/>
      <c r="H47" s="60"/>
      <c r="I47" s="5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</row>
    <row r="48" spans="1:124" ht="15" thickBot="1" x14ac:dyDescent="0.4">
      <c r="A48" s="2"/>
      <c r="B48" s="3"/>
      <c r="C48" s="3"/>
      <c r="D48" s="3"/>
      <c r="E48" s="3"/>
      <c r="F48" s="3"/>
      <c r="G48" s="3"/>
      <c r="H48" s="3"/>
      <c r="I48" s="4"/>
    </row>
  </sheetData>
  <sheetProtection algorithmName="SHA-512" hashValue="jIjFtHCLGFj85psTZqQ+2ID/YwFvc+uMTqr1TyF2QuNMEIh2fqgcFcoa1le/V2u4aksKuMUTPjALLTijIEdfGg==" saltValue="q0NBCyT7aLtHjsijjmduhA==" spinCount="100000" sheet="1" objects="1" scenarios="1" selectLockedCells="1"/>
  <mergeCells count="36">
    <mergeCell ref="B3:H3"/>
    <mergeCell ref="B29:B31"/>
    <mergeCell ref="C29:C31"/>
    <mergeCell ref="D29:D31"/>
    <mergeCell ref="E29:E31"/>
    <mergeCell ref="B18:B21"/>
    <mergeCell ref="C18:C21"/>
    <mergeCell ref="D18:D21"/>
    <mergeCell ref="E18:E21"/>
    <mergeCell ref="B22:B25"/>
    <mergeCell ref="C22:C25"/>
    <mergeCell ref="D22:D25"/>
    <mergeCell ref="E22:E25"/>
    <mergeCell ref="B26:B28"/>
    <mergeCell ref="B14:G14"/>
    <mergeCell ref="B2:H2"/>
    <mergeCell ref="E40:H40"/>
    <mergeCell ref="E45:H45"/>
    <mergeCell ref="F15:F17"/>
    <mergeCell ref="F13:H13"/>
    <mergeCell ref="B11:H11"/>
    <mergeCell ref="G16:G17"/>
    <mergeCell ref="H16:H17"/>
    <mergeCell ref="H29:H31"/>
    <mergeCell ref="H26:H28"/>
    <mergeCell ref="H22:H25"/>
    <mergeCell ref="H18:H21"/>
    <mergeCell ref="C26:C28"/>
    <mergeCell ref="D26:D28"/>
    <mergeCell ref="E26:E28"/>
    <mergeCell ref="B4:H10"/>
    <mergeCell ref="E47:H47"/>
    <mergeCell ref="D33:G36"/>
    <mergeCell ref="B38:H38"/>
    <mergeCell ref="E42:H42"/>
    <mergeCell ref="E43:H43"/>
  </mergeCells>
  <conditionalFormatting sqref="F15">
    <cfRule type="expression" dxfId="0" priority="9">
      <formula>SUM(R13:R26)&gt;E13</formula>
    </cfRule>
  </conditionalFormatting>
  <dataValidations disablePrompts="1" count="1">
    <dataValidation type="list" showInputMessage="1" showErrorMessage="1" sqref="H14" xr:uid="{D02FECEC-BBD6-4773-B824-D3ECBB82133B}">
      <formula1>$Q$30:$Q$32</formula1>
    </dataValidation>
  </dataValidations>
  <pageMargins left="0.25" right="0.25" top="0.75" bottom="0.75" header="0.3" footer="0.3"/>
  <pageSetup scale="8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3217-F65D-4368-A86E-4AAEF2222089}">
  <dimension ref="A1:D26"/>
  <sheetViews>
    <sheetView zoomScaleNormal="100" workbookViewId="0">
      <selection activeCell="C18" sqref="C18"/>
    </sheetView>
  </sheetViews>
  <sheetFormatPr baseColWidth="10" defaultRowHeight="14.5" x14ac:dyDescent="0.35"/>
  <cols>
    <col min="1" max="1" width="3.36328125" style="1" bestFit="1" customWidth="1"/>
    <col min="2" max="2" width="12.26953125" style="1" bestFit="1" customWidth="1"/>
    <col min="3" max="3" width="33.81640625" style="1" bestFit="1" customWidth="1"/>
    <col min="4" max="4" width="57.1796875" style="1" customWidth="1"/>
    <col min="5" max="16384" width="10.90625" style="1"/>
  </cols>
  <sheetData>
    <row r="1" spans="1:4" ht="17.5" customHeight="1" x14ac:dyDescent="0.35">
      <c r="B1" s="57" t="s">
        <v>67</v>
      </c>
      <c r="C1" s="57" t="s">
        <v>66</v>
      </c>
      <c r="D1" s="57" t="s">
        <v>65</v>
      </c>
    </row>
    <row r="2" spans="1:4" ht="17.5" customHeight="1" x14ac:dyDescent="0.35">
      <c r="A2" s="115" t="s">
        <v>64</v>
      </c>
      <c r="B2" s="56" t="s">
        <v>68</v>
      </c>
      <c r="C2" s="56" t="s">
        <v>69</v>
      </c>
      <c r="D2" s="118" t="s">
        <v>70</v>
      </c>
    </row>
    <row r="3" spans="1:4" ht="17.5" customHeight="1" x14ac:dyDescent="0.35">
      <c r="A3" s="116"/>
      <c r="B3" s="54" t="s">
        <v>71</v>
      </c>
      <c r="C3" s="54" t="s">
        <v>72</v>
      </c>
      <c r="D3" s="120"/>
    </row>
    <row r="4" spans="1:4" ht="17.5" customHeight="1" x14ac:dyDescent="0.35">
      <c r="A4" s="116"/>
      <c r="B4" s="54" t="s">
        <v>73</v>
      </c>
      <c r="C4" s="54" t="s">
        <v>74</v>
      </c>
      <c r="D4" s="120"/>
    </row>
    <row r="5" spans="1:4" ht="17.5" customHeight="1" x14ac:dyDescent="0.35">
      <c r="A5" s="116"/>
      <c r="B5" s="54" t="s">
        <v>75</v>
      </c>
      <c r="C5" s="54" t="s">
        <v>76</v>
      </c>
      <c r="D5" s="120" t="s">
        <v>77</v>
      </c>
    </row>
    <row r="6" spans="1:4" ht="17.5" customHeight="1" x14ac:dyDescent="0.35">
      <c r="A6" s="116"/>
      <c r="B6" s="54" t="s">
        <v>78</v>
      </c>
      <c r="C6" s="54" t="s">
        <v>79</v>
      </c>
      <c r="D6" s="120"/>
    </row>
    <row r="7" spans="1:4" ht="17.5" customHeight="1" x14ac:dyDescent="0.35">
      <c r="A7" s="116"/>
      <c r="B7" s="54" t="s">
        <v>80</v>
      </c>
      <c r="C7" s="54" t="s">
        <v>81</v>
      </c>
      <c r="D7" s="120"/>
    </row>
    <row r="8" spans="1:4" ht="17.5" customHeight="1" x14ac:dyDescent="0.35">
      <c r="A8" s="116"/>
      <c r="B8" s="54" t="s">
        <v>82</v>
      </c>
      <c r="C8" s="54" t="s">
        <v>83</v>
      </c>
      <c r="D8" s="120" t="s">
        <v>70</v>
      </c>
    </row>
    <row r="9" spans="1:4" ht="17.5" customHeight="1" x14ac:dyDescent="0.35">
      <c r="A9" s="116"/>
      <c r="B9" s="54" t="s">
        <v>84</v>
      </c>
      <c r="C9" s="54" t="s">
        <v>85</v>
      </c>
      <c r="D9" s="120"/>
    </row>
    <row r="10" spans="1:4" ht="17.5" customHeight="1" x14ac:dyDescent="0.35">
      <c r="A10" s="116"/>
      <c r="B10" s="54" t="s">
        <v>86</v>
      </c>
      <c r="C10" s="54" t="s">
        <v>87</v>
      </c>
      <c r="D10" s="120"/>
    </row>
    <row r="11" spans="1:4" ht="17.5" customHeight="1" x14ac:dyDescent="0.35">
      <c r="A11" s="116"/>
      <c r="B11" s="54" t="s">
        <v>88</v>
      </c>
      <c r="C11" s="54" t="s">
        <v>89</v>
      </c>
      <c r="D11" s="120" t="s">
        <v>90</v>
      </c>
    </row>
    <row r="12" spans="1:4" ht="17.5" customHeight="1" x14ac:dyDescent="0.35">
      <c r="A12" s="116"/>
      <c r="B12" s="54" t="s">
        <v>91</v>
      </c>
      <c r="C12" s="54" t="s">
        <v>92</v>
      </c>
      <c r="D12" s="120"/>
    </row>
    <row r="13" spans="1:4" ht="17.5" customHeight="1" x14ac:dyDescent="0.35">
      <c r="A13" s="116"/>
      <c r="B13" s="54" t="s">
        <v>93</v>
      </c>
      <c r="C13" s="54" t="s">
        <v>94</v>
      </c>
      <c r="D13" s="120"/>
    </row>
    <row r="14" spans="1:4" ht="17.5" customHeight="1" x14ac:dyDescent="0.35">
      <c r="A14" s="116"/>
      <c r="B14" s="54" t="s">
        <v>95</v>
      </c>
      <c r="C14" s="54" t="s">
        <v>96</v>
      </c>
      <c r="D14" s="120" t="s">
        <v>122</v>
      </c>
    </row>
    <row r="15" spans="1:4" ht="17.5" customHeight="1" x14ac:dyDescent="0.35">
      <c r="A15" s="116"/>
      <c r="B15" s="54" t="s">
        <v>97</v>
      </c>
      <c r="C15" s="54" t="s">
        <v>98</v>
      </c>
      <c r="D15" s="120"/>
    </row>
    <row r="16" spans="1:4" ht="17.5" customHeight="1" x14ac:dyDescent="0.35">
      <c r="A16" s="117"/>
      <c r="B16" s="52" t="s">
        <v>99</v>
      </c>
      <c r="C16" s="52" t="s">
        <v>100</v>
      </c>
      <c r="D16" s="121"/>
    </row>
    <row r="17" spans="1:4" ht="41" customHeight="1" x14ac:dyDescent="0.35">
      <c r="A17" s="115" t="s">
        <v>63</v>
      </c>
      <c r="B17" s="54" t="s">
        <v>101</v>
      </c>
      <c r="C17" s="54" t="s">
        <v>102</v>
      </c>
      <c r="D17" s="55" t="s">
        <v>123</v>
      </c>
    </row>
    <row r="18" spans="1:4" ht="17.5" customHeight="1" x14ac:dyDescent="0.35">
      <c r="A18" s="116"/>
      <c r="B18" s="54" t="s">
        <v>103</v>
      </c>
      <c r="C18" s="54" t="s">
        <v>104</v>
      </c>
      <c r="D18" s="53" t="s">
        <v>124</v>
      </c>
    </row>
    <row r="19" spans="1:4" ht="17.5" customHeight="1" x14ac:dyDescent="0.35">
      <c r="A19" s="116"/>
      <c r="B19" s="54" t="s">
        <v>105</v>
      </c>
      <c r="C19" s="54" t="s">
        <v>106</v>
      </c>
      <c r="D19" s="53" t="s">
        <v>107</v>
      </c>
    </row>
    <row r="20" spans="1:4" ht="17.5" customHeight="1" x14ac:dyDescent="0.35">
      <c r="A20" s="116"/>
      <c r="B20" s="54" t="s">
        <v>108</v>
      </c>
      <c r="C20" s="54" t="s">
        <v>109</v>
      </c>
      <c r="D20" s="119" t="s">
        <v>110</v>
      </c>
    </row>
    <row r="21" spans="1:4" ht="17.5" customHeight="1" x14ac:dyDescent="0.35">
      <c r="A21" s="116"/>
      <c r="B21" s="54" t="s">
        <v>111</v>
      </c>
      <c r="C21" s="54" t="s">
        <v>112</v>
      </c>
      <c r="D21" s="119"/>
    </row>
    <row r="22" spans="1:4" ht="17.5" customHeight="1" x14ac:dyDescent="0.35">
      <c r="A22" s="116"/>
      <c r="B22" s="54" t="s">
        <v>113</v>
      </c>
      <c r="C22" s="54" t="s">
        <v>114</v>
      </c>
      <c r="D22" s="53" t="s">
        <v>115</v>
      </c>
    </row>
    <row r="23" spans="1:4" ht="17.5" customHeight="1" x14ac:dyDescent="0.35">
      <c r="A23" s="116"/>
      <c r="B23" s="54" t="s">
        <v>116</v>
      </c>
      <c r="C23" s="54" t="s">
        <v>31</v>
      </c>
      <c r="D23" s="119" t="s">
        <v>107</v>
      </c>
    </row>
    <row r="24" spans="1:4" ht="17.5" customHeight="1" x14ac:dyDescent="0.35">
      <c r="A24" s="116"/>
      <c r="B24" s="54" t="s">
        <v>117</v>
      </c>
      <c r="C24" s="54" t="s">
        <v>32</v>
      </c>
      <c r="D24" s="119"/>
    </row>
    <row r="25" spans="1:4" ht="17.5" customHeight="1" x14ac:dyDescent="0.35">
      <c r="A25" s="116"/>
      <c r="B25" s="54" t="s">
        <v>118</v>
      </c>
      <c r="C25" s="54" t="s">
        <v>119</v>
      </c>
      <c r="D25" s="119"/>
    </row>
    <row r="26" spans="1:4" ht="17.5" customHeight="1" x14ac:dyDescent="0.35">
      <c r="A26" s="117"/>
      <c r="B26" s="52" t="s">
        <v>120</v>
      </c>
      <c r="C26" s="52" t="s">
        <v>33</v>
      </c>
      <c r="D26" s="51" t="s">
        <v>121</v>
      </c>
    </row>
  </sheetData>
  <mergeCells count="9">
    <mergeCell ref="A17:A26"/>
    <mergeCell ref="D20:D21"/>
    <mergeCell ref="D23:D25"/>
    <mergeCell ref="A2:A16"/>
    <mergeCell ref="D2:D4"/>
    <mergeCell ref="D5:D7"/>
    <mergeCell ref="D8:D10"/>
    <mergeCell ref="D11:D13"/>
    <mergeCell ref="D14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 PROMO</vt:lpstr>
      <vt:lpstr>REFERENCIAS INCLUIDAS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Jordi</dc:creator>
  <cp:lastModifiedBy>Castro, Jordi</cp:lastModifiedBy>
  <cp:lastPrinted>2024-10-10T14:51:57Z</cp:lastPrinted>
  <dcterms:created xsi:type="dcterms:W3CDTF">2024-04-29T08:13:17Z</dcterms:created>
  <dcterms:modified xsi:type="dcterms:W3CDTF">2024-10-15T08:34:34Z</dcterms:modified>
</cp:coreProperties>
</file>